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1570" windowHeight="8055"/>
  </bookViews>
  <sheets>
    <sheet name="Лист1" sheetId="2" r:id="rId1"/>
  </sheets>
  <calcPr calcId="125725" fullPrecision="0"/>
</workbook>
</file>

<file path=xl/calcChain.xml><?xml version="1.0" encoding="utf-8"?>
<calcChain xmlns="http://schemas.openxmlformats.org/spreadsheetml/2006/main">
  <c r="G11" i="2"/>
  <c r="H11" l="1"/>
  <c r="I11" s="1"/>
  <c r="I12" l="1"/>
</calcChain>
</file>

<file path=xl/sharedStrings.xml><?xml version="1.0" encoding="utf-8"?>
<sst xmlns="http://schemas.openxmlformats.org/spreadsheetml/2006/main" count="29" uniqueCount="29">
  <si>
    <t>№</t>
  </si>
  <si>
    <t>ОБОСНОВАНИЕ НАЧАЛЬНОЙ (МАКСИМАЛЬНОЙ) ЦЕНЫ КОНТРАКТА</t>
  </si>
  <si>
    <t>Наименование товара, работ, услуг</t>
  </si>
  <si>
    <t>Ед. изм</t>
  </si>
  <si>
    <t>Кол-во</t>
  </si>
  <si>
    <t>Ценовая информация* (руб./ед.изм.)</t>
  </si>
  <si>
    <t>л;дм3</t>
  </si>
  <si>
    <t xml:space="preserve">      </t>
  </si>
  <si>
    <t>*Валюта, используемая для формирования цены контракта и расчетов с исполнителем - Российский рубль. Порядок применения официального курса иностранной валюты к рублю Российской Федерации, установленный Центральным банком Российской Федерации - не применяется.</t>
  </si>
  <si>
    <t>коэфициент индексации</t>
  </si>
  <si>
    <t>НМЦК за единицу с учетом индексации, руб.</t>
  </si>
  <si>
    <t>Источник информации или формула расчета</t>
  </si>
  <si>
    <t>Максимальное значение цены контракта, руб</t>
  </si>
  <si>
    <t>В соответствии со Статьей 42 Федерального закона от 05.04.2013 № 44-ФЗ «О контрактной системе в сфере закупок товаров, работ, услуг для обеспечения государственных и муниципальных нужд» оплата поставки товара, выполнения работы или оказания услуги осуществляется по цене единицы товара, работы, услуги (определенной по  итогам аукциона) исходя из количества товара, поставка которого будет осуществлена в ходе исполнения контракта, объема фактически выполненной работы или оказанной услуги, но в размере, не превышающем максимального значения цены контракта, указанного в извещении об осуществлении закупки и приложениях к нему.</t>
  </si>
  <si>
    <t>невозможно определить</t>
  </si>
  <si>
    <t>Бензин автомобильный (розничная реализация) 95</t>
  </si>
  <si>
    <t>Прогноз социально-экономического развития Российской Федерации на 2025 год и на плановый период 2026 и 2027 годов", 
Прогноз показателей инфляции на период до 2027 года,
Базовый вариант</t>
  </si>
  <si>
    <t>НМЦ = Ц средн * Кинд</t>
  </si>
  <si>
    <t>ссылка на источник</t>
  </si>
  <si>
    <t xml:space="preserve">Средние потребительские цены на бензин автомобильный и дизельное топливо в Воронежской области (Росстат)
</t>
  </si>
  <si>
    <t>https://www.economy.gov.ru/material/directions/makroec/prognozy_socialno_ekonomicheskogo_razvitiya/prognoz_socialno_ekonomicheskogo_razvitiya_rf_na_2025_god_i_na_planovyy_period_2026_i_2027_godov.html</t>
  </si>
  <si>
    <t>Максимальное значение суммарной стоимости цен единиц товара, руб</t>
  </si>
  <si>
    <t>Индекс потребительских цен (ИПЦ) на конец периода, % к декабрю предыдущего года (ПРОГНОЗ)</t>
  </si>
  <si>
    <t>О ПОТРЕБИТЕЛЬСКИХ ЦЕНАХ
НА НЕФТЕПРОДУКТЫ
С 20 ПО 26 МАЯ 2025 ГОДА</t>
  </si>
  <si>
    <t>https://rosstat.gov.ru/storage/mediabank/77_28-05-2025.html</t>
  </si>
  <si>
    <t xml:space="preserve"> ИПЦ 3 мес= (ИПЦ*3)/12</t>
  </si>
  <si>
    <t>К инд=(ИПЦ 3мес + 100)/100</t>
  </si>
  <si>
    <t>Расчет произведен 04.06.2025 г.</t>
  </si>
  <si>
    <t>Расчет индекса потребительских цен на конец перида исполнения контракта (ИПЦ 3 мес) в среднем за год, % (прогноз)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</si>
</sst>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8"/>
      <color rgb="FF000000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 applyProtection="1">
      <alignment horizontal="center" vertical="center"/>
      <protection locked="0"/>
    </xf>
    <xf numFmtId="164" fontId="2" fillId="0" borderId="0" xfId="1" applyNumberFormat="1" applyFont="1" applyFill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  <protection locked="0"/>
    </xf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4" applyFont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4" applyFont="1" applyAlignment="1">
      <alignment horizontal="center" vertical="top" wrapText="1"/>
    </xf>
    <xf numFmtId="0" fontId="2" fillId="0" borderId="3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4" applyFont="1" applyAlignment="1">
      <alignment horizontal="center" vertical="top" wrapText="1"/>
    </xf>
    <xf numFmtId="0" fontId="9" fillId="0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0" xfId="5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7" fillId="0" borderId="1" xfId="5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0" xfId="4" applyFont="1" applyAlignment="1">
      <alignment horizontal="center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2" fillId="0" borderId="0" xfId="1" applyFont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4" applyFont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2 2" xfId="3"/>
    <cellStyle name="Обычный 3" xfId="4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conomy.gov.ru/material/directions/makroec/prognozy_socialno_ekonomicheskogo_razvitiya/prognoz_socialno_ekonomicheskogo_razvitiya_rf_na_2025_god_i_na_planovyy_period_2026_i_2027_godov.html" TargetMode="External"/><Relationship Id="rId1" Type="http://schemas.openxmlformats.org/officeDocument/2006/relationships/hyperlink" Target="https://rosstat.gov.ru/storage/mediabank/77_28-05-2025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22"/>
  <sheetViews>
    <sheetView tabSelected="1" view="pageBreakPreview" zoomScale="60" zoomScaleNormal="55" workbookViewId="0">
      <selection activeCell="B12" sqref="B12:G13"/>
    </sheetView>
  </sheetViews>
  <sheetFormatPr defaultColWidth="9.140625" defaultRowHeight="18.75"/>
  <cols>
    <col min="1" max="1" width="5.5703125" style="1" customWidth="1"/>
    <col min="2" max="2" width="53.7109375" style="1" customWidth="1"/>
    <col min="3" max="3" width="16.140625" style="1" customWidth="1"/>
    <col min="4" max="4" width="20.42578125" style="1" bestFit="1" customWidth="1"/>
    <col min="5" max="5" width="33.7109375" style="1" customWidth="1"/>
    <col min="6" max="6" width="41.5703125" style="1" customWidth="1"/>
    <col min="7" max="8" width="43.140625" style="16" customWidth="1"/>
    <col min="9" max="9" width="43.7109375" style="1" customWidth="1"/>
    <col min="10" max="16384" width="9.140625" style="1"/>
  </cols>
  <sheetData>
    <row r="2" spans="1:18" s="2" customFormat="1" ht="18.7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18" s="3" customFormat="1">
      <c r="A3" s="44"/>
      <c r="B3" s="44"/>
      <c r="C3" s="44"/>
      <c r="D3" s="44"/>
      <c r="E3" s="44"/>
      <c r="F3" s="44"/>
      <c r="G3" s="44"/>
      <c r="H3" s="44"/>
      <c r="I3" s="44"/>
    </row>
    <row r="4" spans="1:18" s="3" customFormat="1">
      <c r="A4" s="44"/>
      <c r="B4" s="44"/>
      <c r="C4" s="44"/>
      <c r="D4" s="44"/>
      <c r="E4" s="44"/>
      <c r="F4" s="44"/>
      <c r="G4" s="44"/>
      <c r="H4" s="44"/>
      <c r="I4" s="44"/>
    </row>
    <row r="5" spans="1:18" s="4" customFormat="1">
      <c r="A5" s="44"/>
      <c r="B5" s="44"/>
      <c r="C5" s="44"/>
      <c r="D5" s="44"/>
      <c r="E5" s="44"/>
      <c r="F5" s="44"/>
      <c r="G5" s="44"/>
      <c r="H5" s="44"/>
      <c r="I5" s="44"/>
    </row>
    <row r="6" spans="1:18" s="4" customFormat="1">
      <c r="A6" s="43" t="s">
        <v>7</v>
      </c>
      <c r="B6" s="43"/>
      <c r="C6" s="43"/>
      <c r="D6" s="43"/>
      <c r="E6" s="43"/>
      <c r="F6" s="43"/>
      <c r="G6" s="43"/>
      <c r="H6" s="43"/>
      <c r="I6" s="43"/>
    </row>
    <row r="7" spans="1:18" s="15" customFormat="1" ht="51" customHeight="1">
      <c r="A7" s="48" t="s">
        <v>0</v>
      </c>
      <c r="B7" s="45" t="s">
        <v>2</v>
      </c>
      <c r="C7" s="45" t="s">
        <v>3</v>
      </c>
      <c r="D7" s="45" t="s">
        <v>4</v>
      </c>
      <c r="E7" s="50" t="s">
        <v>5</v>
      </c>
      <c r="F7" s="50"/>
      <c r="G7" s="50"/>
      <c r="H7" s="50"/>
      <c r="I7" s="50"/>
    </row>
    <row r="8" spans="1:18" s="15" customFormat="1" ht="162">
      <c r="A8" s="48"/>
      <c r="B8" s="45"/>
      <c r="C8" s="45"/>
      <c r="D8" s="45"/>
      <c r="E8" s="23" t="s">
        <v>19</v>
      </c>
      <c r="F8" s="23" t="s">
        <v>22</v>
      </c>
      <c r="G8" s="42" t="s">
        <v>28</v>
      </c>
      <c r="H8" s="23" t="s">
        <v>9</v>
      </c>
      <c r="I8" s="30" t="s">
        <v>10</v>
      </c>
    </row>
    <row r="9" spans="1:18" s="16" customFormat="1" ht="150">
      <c r="A9" s="22"/>
      <c r="B9" s="23" t="s">
        <v>11</v>
      </c>
      <c r="C9" s="23"/>
      <c r="D9" s="23"/>
      <c r="E9" s="38" t="s">
        <v>23</v>
      </c>
      <c r="F9" s="19" t="s">
        <v>16</v>
      </c>
      <c r="G9" s="40" t="s">
        <v>25</v>
      </c>
      <c r="H9" s="40" t="s">
        <v>26</v>
      </c>
      <c r="I9" s="30" t="s">
        <v>17</v>
      </c>
      <c r="R9" s="37"/>
    </row>
    <row r="10" spans="1:18" s="16" customFormat="1" ht="75">
      <c r="A10" s="34"/>
      <c r="B10" s="33" t="s">
        <v>18</v>
      </c>
      <c r="C10" s="33"/>
      <c r="D10" s="33"/>
      <c r="E10" s="39" t="s">
        <v>24</v>
      </c>
      <c r="F10" s="39" t="s">
        <v>20</v>
      </c>
      <c r="G10" s="33"/>
      <c r="H10" s="33"/>
      <c r="I10" s="36"/>
      <c r="R10" s="37"/>
    </row>
    <row r="11" spans="1:18" s="16" customFormat="1" ht="46.5">
      <c r="A11" s="34"/>
      <c r="B11" s="35" t="s">
        <v>15</v>
      </c>
      <c r="C11" s="25" t="s">
        <v>6</v>
      </c>
      <c r="D11" s="26" t="s">
        <v>14</v>
      </c>
      <c r="E11" s="27">
        <v>62.44</v>
      </c>
      <c r="F11" s="27">
        <v>4.5</v>
      </c>
      <c r="G11" s="31">
        <f>F11*3/12</f>
        <v>1.1299999999999999</v>
      </c>
      <c r="H11" s="32">
        <f t="shared" ref="H11" si="0">(G11+100)/100</f>
        <v>1.0113000000000001</v>
      </c>
      <c r="I11" s="28">
        <f t="shared" ref="I11" si="1">H11*E11</f>
        <v>63.15</v>
      </c>
    </row>
    <row r="12" spans="1:18" s="16" customFormat="1" ht="89.45" customHeight="1">
      <c r="A12" s="19"/>
      <c r="B12" s="49" t="s">
        <v>13</v>
      </c>
      <c r="C12" s="49"/>
      <c r="D12" s="49"/>
      <c r="E12" s="49"/>
      <c r="F12" s="49"/>
      <c r="G12" s="49"/>
      <c r="H12" s="29" t="s">
        <v>21</v>
      </c>
      <c r="I12" s="28">
        <f>SUM(I11:I11)</f>
        <v>63.15</v>
      </c>
    </row>
    <row r="13" spans="1:18" s="16" customFormat="1" ht="89.45" customHeight="1">
      <c r="A13" s="19"/>
      <c r="B13" s="49"/>
      <c r="C13" s="49"/>
      <c r="D13" s="49"/>
      <c r="E13" s="49"/>
      <c r="F13" s="49"/>
      <c r="G13" s="49"/>
      <c r="H13" s="29" t="s">
        <v>12</v>
      </c>
      <c r="I13" s="28">
        <v>400000</v>
      </c>
    </row>
    <row r="14" spans="1:18">
      <c r="A14" s="21"/>
      <c r="B14" s="21"/>
      <c r="C14" s="21"/>
      <c r="D14" s="21"/>
      <c r="E14" s="21"/>
      <c r="F14" s="21"/>
      <c r="G14" s="21"/>
      <c r="H14" s="21"/>
      <c r="I14" s="21"/>
    </row>
    <row r="15" spans="1:18" ht="60" customHeight="1">
      <c r="A15" s="51" t="s">
        <v>8</v>
      </c>
      <c r="B15" s="51"/>
      <c r="C15" s="51"/>
      <c r="D15" s="51"/>
      <c r="E15" s="51"/>
      <c r="F15" s="51"/>
      <c r="G15" s="51"/>
      <c r="H15" s="51"/>
      <c r="I15" s="51"/>
      <c r="J15" s="18"/>
      <c r="K15" s="18"/>
      <c r="L15" s="18"/>
    </row>
    <row r="16" spans="1:18" s="5" customFormat="1" ht="18.75" customHeight="1">
      <c r="A16" s="20"/>
      <c r="B16" s="41" t="s">
        <v>27</v>
      </c>
      <c r="C16" s="20"/>
      <c r="D16" s="20"/>
      <c r="E16" s="20"/>
      <c r="F16" s="20"/>
      <c r="G16" s="20"/>
      <c r="H16" s="24"/>
      <c r="I16" s="20"/>
    </row>
    <row r="17" spans="1:9" s="5" customFormat="1">
      <c r="A17" s="17"/>
      <c r="B17" s="17"/>
      <c r="C17" s="17"/>
      <c r="D17" s="17"/>
      <c r="E17" s="17"/>
      <c r="F17" s="17"/>
      <c r="G17" s="17"/>
      <c r="H17" s="17"/>
      <c r="I17" s="17"/>
    </row>
    <row r="18" spans="1:9" s="5" customFormat="1">
      <c r="A18" s="7"/>
      <c r="B18" s="7"/>
      <c r="C18" s="8"/>
      <c r="D18" s="7"/>
      <c r="E18" s="6"/>
      <c r="F18" s="7"/>
      <c r="G18" s="7"/>
      <c r="H18" s="7"/>
    </row>
    <row r="19" spans="1:9">
      <c r="A19" s="46"/>
      <c r="B19" s="46"/>
      <c r="C19" s="8"/>
      <c r="D19" s="9"/>
      <c r="E19" s="10"/>
      <c r="F19" s="10"/>
      <c r="G19" s="10"/>
      <c r="H19" s="10"/>
      <c r="I19" s="11"/>
    </row>
    <row r="20" spans="1:9" s="5" customFormat="1">
      <c r="A20" s="47"/>
      <c r="B20" s="47"/>
      <c r="C20" s="8"/>
      <c r="D20" s="12"/>
      <c r="E20" s="13"/>
      <c r="F20" s="12"/>
      <c r="G20" s="12"/>
      <c r="H20" s="12"/>
      <c r="I20" s="14"/>
    </row>
    <row r="21" spans="1:9">
      <c r="A21" s="8"/>
      <c r="B21" s="8"/>
      <c r="C21" s="8"/>
      <c r="D21" s="8"/>
      <c r="E21" s="8"/>
      <c r="F21" s="12"/>
      <c r="I21" s="8"/>
    </row>
    <row r="22" spans="1:9">
      <c r="F22" s="12"/>
    </row>
  </sheetData>
  <mergeCells count="11">
    <mergeCell ref="A6:I6"/>
    <mergeCell ref="A2:I5"/>
    <mergeCell ref="D7:D8"/>
    <mergeCell ref="A19:B19"/>
    <mergeCell ref="A20:B20"/>
    <mergeCell ref="A7:A8"/>
    <mergeCell ref="B7:B8"/>
    <mergeCell ref="C7:C8"/>
    <mergeCell ref="B12:G13"/>
    <mergeCell ref="E7:I7"/>
    <mergeCell ref="A15:I15"/>
  </mergeCells>
  <hyperlinks>
    <hyperlink ref="E10" r:id="rId1"/>
    <hyperlink ref="F10" r:id="rId2"/>
  </hyperlinks>
  <pageMargins left="0.7" right="0.7" top="0.75" bottom="0.75" header="0.3" footer="0.3"/>
  <pageSetup paperSize="9" scale="43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VihrevaON</dc:creator>
  <cp:lastModifiedBy>Агупова</cp:lastModifiedBy>
  <cp:lastPrinted>2025-06-05T11:54:16Z</cp:lastPrinted>
  <dcterms:created xsi:type="dcterms:W3CDTF">2015-03-11T10:37:14Z</dcterms:created>
  <dcterms:modified xsi:type="dcterms:W3CDTF">2025-06-05T11:54:38Z</dcterms:modified>
</cp:coreProperties>
</file>